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1BFD3B6-E453-493E-B4A3-61B868E90A6F}" xr6:coauthVersionLast="36" xr6:coauthVersionMax="36" xr10:uidLastSave="{00000000-0000-0000-0000-000000000000}"/>
  <bookViews>
    <workbookView xWindow="-105" yWindow="-105" windowWidth="19425" windowHeight="10425" activeTab="1" xr2:uid="{00000000-000D-0000-FFFF-FFFF00000000}"/>
  </bookViews>
  <sheets>
    <sheet name="大会申込" sheetId="1" r:id="rId1"/>
    <sheet name="クルー登録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B2" i="2" l="1"/>
  <c r="T37" i="2" l="1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C37" i="2" l="1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B1" i="2"/>
  <c r="A1" i="2"/>
  <c r="E28" i="1"/>
  <c r="E25" i="1"/>
  <c r="E15" i="1"/>
  <c r="E19" i="1"/>
  <c r="E18" i="1"/>
  <c r="D31" i="1"/>
  <c r="E30" i="1"/>
  <c r="E29" i="1"/>
  <c r="E27" i="1"/>
  <c r="E26" i="1"/>
  <c r="E24" i="1"/>
  <c r="E22" i="1"/>
  <c r="E17" i="1"/>
  <c r="E16" i="1"/>
  <c r="E14" i="1"/>
  <c r="E13" i="1"/>
  <c r="E12" i="1"/>
  <c r="E31" i="1" l="1"/>
</calcChain>
</file>

<file path=xl/sharedStrings.xml><?xml version="1.0" encoding="utf-8"?>
<sst xmlns="http://schemas.openxmlformats.org/spreadsheetml/2006/main" count="95" uniqueCount="66">
  <si>
    <t>大会期日</t>
    <rPh sb="0" eb="2">
      <t>タイカイ</t>
    </rPh>
    <rPh sb="2" eb="4">
      <t>キジツ</t>
    </rPh>
    <phoneticPr fontId="4"/>
  </si>
  <si>
    <t>団体名</t>
    <rPh sb="0" eb="2">
      <t>ダンタイ</t>
    </rPh>
    <rPh sb="2" eb="3">
      <t>メイ</t>
    </rPh>
    <phoneticPr fontId="4"/>
  </si>
  <si>
    <t>代表者名</t>
    <rPh sb="0" eb="3">
      <t>ダイヒョウシャ</t>
    </rPh>
    <rPh sb="3" eb="4">
      <t>メイ</t>
    </rPh>
    <phoneticPr fontId="4"/>
  </si>
  <si>
    <t>連絡先</t>
    <rPh sb="0" eb="3">
      <t>レンラクサキ</t>
    </rPh>
    <phoneticPr fontId="4"/>
  </si>
  <si>
    <r>
      <t xml:space="preserve">連絡先
</t>
    </r>
    <r>
      <rPr>
        <sz val="8"/>
        <color theme="1"/>
        <rFont val="Yu Gothic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4"/>
  </si>
  <si>
    <t>e-mail</t>
    <phoneticPr fontId="4"/>
  </si>
  <si>
    <t>コードNo.</t>
    <phoneticPr fontId="4"/>
  </si>
  <si>
    <t>種目</t>
    <rPh sb="0" eb="2">
      <t>シュモク</t>
    </rPh>
    <phoneticPr fontId="4"/>
  </si>
  <si>
    <t>申込
クルー数</t>
    <rPh sb="0" eb="2">
      <t>モウシコミ</t>
    </rPh>
    <rPh sb="6" eb="7">
      <t>スウ</t>
    </rPh>
    <phoneticPr fontId="4"/>
  </si>
  <si>
    <t>出漕料/クルー</t>
    <rPh sb="0" eb="2">
      <t>シュッソウ</t>
    </rPh>
    <rPh sb="2" eb="3">
      <t>リョウ</t>
    </rPh>
    <phoneticPr fontId="4"/>
  </si>
  <si>
    <t>エイト</t>
    <phoneticPr fontId="4"/>
  </si>
  <si>
    <t>男子</t>
    <rPh sb="0" eb="2">
      <t>ダンシ</t>
    </rPh>
    <phoneticPr fontId="4"/>
  </si>
  <si>
    <t>舵手付フォア</t>
    <rPh sb="0" eb="2">
      <t>ダシュ</t>
    </rPh>
    <rPh sb="2" eb="3">
      <t>ツキ</t>
    </rPh>
    <phoneticPr fontId="4"/>
  </si>
  <si>
    <t>舵手付クォドルプル</t>
    <rPh sb="0" eb="2">
      <t>ダシュ</t>
    </rPh>
    <rPh sb="2" eb="3">
      <t>ツキ</t>
    </rPh>
    <phoneticPr fontId="4"/>
  </si>
  <si>
    <t>ダブルスカル</t>
    <phoneticPr fontId="4"/>
  </si>
  <si>
    <t>シングルスカル</t>
    <phoneticPr fontId="4"/>
  </si>
  <si>
    <t>女子</t>
    <rPh sb="0" eb="2">
      <t>ジョシ</t>
    </rPh>
    <phoneticPr fontId="4"/>
  </si>
  <si>
    <t>（欠番です）</t>
    <rPh sb="1" eb="3">
      <t>ケツバン</t>
    </rPh>
    <phoneticPr fontId="4"/>
  </si>
  <si>
    <t>合計</t>
    <rPh sb="0" eb="2">
      <t>ゴウケイ</t>
    </rPh>
    <phoneticPr fontId="4"/>
  </si>
  <si>
    <t>戸田レガッタ 申込</t>
    <rPh sb="0" eb="2">
      <t>トダ</t>
    </rPh>
    <rPh sb="7" eb="9">
      <t>モウシコミ</t>
    </rPh>
    <phoneticPr fontId="4"/>
  </si>
  <si>
    <t>舵手無しペア</t>
    <rPh sb="0" eb="2">
      <t>ダシュ</t>
    </rPh>
    <rPh sb="2" eb="3">
      <t>ナ</t>
    </rPh>
    <phoneticPr fontId="3"/>
  </si>
  <si>
    <t>舵手無しクォドルプル</t>
    <rPh sb="0" eb="2">
      <t>ダシュ</t>
    </rPh>
    <rPh sb="2" eb="3">
      <t>ナ</t>
    </rPh>
    <phoneticPr fontId="4"/>
  </si>
  <si>
    <t>舵手付クォドルプル(高校生以下)</t>
    <rPh sb="0" eb="3">
      <t>ダシュツキ</t>
    </rPh>
    <rPh sb="10" eb="13">
      <t>コウコウセイ</t>
    </rPh>
    <rPh sb="13" eb="15">
      <t>イカ</t>
    </rPh>
    <phoneticPr fontId="3"/>
  </si>
  <si>
    <t>ダブルスカル(高校生以下)</t>
    <rPh sb="7" eb="10">
      <t>コウコウセイ</t>
    </rPh>
    <rPh sb="10" eb="12">
      <t>イカ</t>
    </rPh>
    <phoneticPr fontId="4"/>
  </si>
  <si>
    <t>シングルスカル(高校生以下)</t>
    <rPh sb="8" eb="13">
      <t>コウコウセイイカ</t>
    </rPh>
    <phoneticPr fontId="4"/>
  </si>
  <si>
    <t>舵手付クォドルプル(高校生以下)</t>
    <rPh sb="0" eb="3">
      <t>ダシュツキ</t>
    </rPh>
    <rPh sb="10" eb="15">
      <t>コウコウセイイカ</t>
    </rPh>
    <phoneticPr fontId="3"/>
  </si>
  <si>
    <t>ダブルスカル(高校生以下)</t>
    <rPh sb="7" eb="12">
      <t>コウコウセイイカ</t>
    </rPh>
    <phoneticPr fontId="4"/>
  </si>
  <si>
    <t>団体名</t>
    <rPh sb="0" eb="2">
      <t>ダンタイ</t>
    </rPh>
    <rPh sb="2" eb="3">
      <t>メイ</t>
    </rPh>
    <phoneticPr fontId="3"/>
  </si>
  <si>
    <t>種目</t>
    <rPh sb="0" eb="2">
      <t>シュモク</t>
    </rPh>
    <phoneticPr fontId="3"/>
  </si>
  <si>
    <t>クルー名</t>
    <rPh sb="3" eb="4">
      <t>メイ</t>
    </rPh>
    <phoneticPr fontId="3"/>
  </si>
  <si>
    <t>監督名</t>
    <rPh sb="0" eb="2">
      <t>カントク</t>
    </rPh>
    <rPh sb="2" eb="3">
      <t>メイ</t>
    </rPh>
    <phoneticPr fontId="3"/>
  </si>
  <si>
    <t>S</t>
    <phoneticPr fontId="3"/>
  </si>
  <si>
    <t>cox(8+)</t>
    <phoneticPr fontId="3"/>
  </si>
  <si>
    <t>補欠</t>
    <rPh sb="0" eb="2">
      <t>ホケツ</t>
    </rPh>
    <phoneticPr fontId="3"/>
  </si>
  <si>
    <t>ふりがな</t>
    <phoneticPr fontId="3"/>
  </si>
  <si>
    <t>B</t>
    <phoneticPr fontId="3"/>
  </si>
  <si>
    <t>種　目コード</t>
    <rPh sb="0" eb="1">
      <t>シュ</t>
    </rPh>
    <rPh sb="2" eb="3">
      <t>メ</t>
    </rPh>
    <phoneticPr fontId="3"/>
  </si>
  <si>
    <t>通番</t>
    <rPh sb="0" eb="2">
      <t>ツウバン</t>
    </rPh>
    <phoneticPr fontId="3"/>
  </si>
  <si>
    <t>M8+</t>
    <phoneticPr fontId="3"/>
  </si>
  <si>
    <t>M4X</t>
    <phoneticPr fontId="3"/>
  </si>
  <si>
    <t>M2-</t>
    <phoneticPr fontId="3"/>
  </si>
  <si>
    <t>M2X</t>
    <phoneticPr fontId="3"/>
  </si>
  <si>
    <t>M1X</t>
    <phoneticPr fontId="3"/>
  </si>
  <si>
    <t>M4X+(高校以下)</t>
    <rPh sb="5" eb="7">
      <t>コウコウ</t>
    </rPh>
    <rPh sb="7" eb="9">
      <t>イカ</t>
    </rPh>
    <phoneticPr fontId="3"/>
  </si>
  <si>
    <t>M2X(高校以下)</t>
    <rPh sb="4" eb="6">
      <t>コウコウ</t>
    </rPh>
    <rPh sb="6" eb="8">
      <t>イカ</t>
    </rPh>
    <phoneticPr fontId="3"/>
  </si>
  <si>
    <t>M1X(高校以下)</t>
    <rPh sb="4" eb="6">
      <t>コウコウ</t>
    </rPh>
    <rPh sb="6" eb="8">
      <t>イカ</t>
    </rPh>
    <phoneticPr fontId="3"/>
  </si>
  <si>
    <t>W8+</t>
    <phoneticPr fontId="3"/>
  </si>
  <si>
    <t>設定なし</t>
    <rPh sb="0" eb="2">
      <t>セッテイ</t>
    </rPh>
    <phoneticPr fontId="3"/>
  </si>
  <si>
    <t>W4X+</t>
    <phoneticPr fontId="3"/>
  </si>
  <si>
    <t>W2-</t>
    <phoneticPr fontId="3"/>
  </si>
  <si>
    <t>W2X</t>
    <phoneticPr fontId="3"/>
  </si>
  <si>
    <t>W1X</t>
    <phoneticPr fontId="3"/>
  </si>
  <si>
    <t>W4X+(高校以下)</t>
    <rPh sb="5" eb="9">
      <t>コウコウイカ</t>
    </rPh>
    <phoneticPr fontId="3"/>
  </si>
  <si>
    <t>W2X(高校以下)</t>
    <rPh sb="4" eb="8">
      <t>コウコウイカ</t>
    </rPh>
    <phoneticPr fontId="3"/>
  </si>
  <si>
    <t>W1X(高校以下)</t>
    <rPh sb="4" eb="8">
      <t>コウコウイカ</t>
    </rPh>
    <phoneticPr fontId="3"/>
  </si>
  <si>
    <t>(1X)→</t>
  </si>
  <si>
    <t>(2-,2X)→</t>
  </si>
  <si>
    <t>S</t>
    <phoneticPr fontId="3"/>
  </si>
  <si>
    <t>氏名入力の際に、氏と名の間に 全角のスペースを入れてください</t>
    <rPh sb="0" eb="2">
      <t>シメイ</t>
    </rPh>
    <rPh sb="2" eb="4">
      <t>ニュウリョク</t>
    </rPh>
    <rPh sb="5" eb="6">
      <t>サイ</t>
    </rPh>
    <rPh sb="8" eb="9">
      <t>シ</t>
    </rPh>
    <rPh sb="10" eb="11">
      <t>メイ</t>
    </rPh>
    <rPh sb="12" eb="13">
      <t>アイダ</t>
    </rPh>
    <rPh sb="15" eb="17">
      <t>ゼンカク</t>
    </rPh>
    <rPh sb="23" eb="24">
      <t>イ</t>
    </rPh>
    <phoneticPr fontId="3"/>
  </si>
  <si>
    <t>申込先</t>
    <rPh sb="0" eb="2">
      <t>モウシコミ</t>
    </rPh>
    <rPh sb="2" eb="3">
      <t>サキ</t>
    </rPh>
    <phoneticPr fontId="4"/>
  </si>
  <si>
    <t>sara.entry@gmail.com</t>
    <phoneticPr fontId="4"/>
  </si>
  <si>
    <t>第71回</t>
    <rPh sb="0" eb="1">
      <t>ダイ</t>
    </rPh>
    <rPh sb="3" eb="4">
      <t>カイ</t>
    </rPh>
    <phoneticPr fontId="4"/>
  </si>
  <si>
    <t>令和3年5月2日(日)～5月4日(火)</t>
    <rPh sb="0" eb="2">
      <t>レイワ</t>
    </rPh>
    <rPh sb="3" eb="4">
      <t>ネン</t>
    </rPh>
    <rPh sb="5" eb="6">
      <t>ガツ</t>
    </rPh>
    <rPh sb="7" eb="8">
      <t>ニチ</t>
    </rPh>
    <rPh sb="9" eb="10">
      <t>ニチ</t>
    </rPh>
    <rPh sb="13" eb="14">
      <t>ガツ</t>
    </rPh>
    <rPh sb="15" eb="16">
      <t>ニチ</t>
    </rPh>
    <rPh sb="17" eb="18">
      <t>ヒ</t>
    </rPh>
    <phoneticPr fontId="4"/>
  </si>
  <si>
    <t>M4+</t>
    <phoneticPr fontId="3"/>
  </si>
  <si>
    <t>(4+,4X,4X+)→</t>
    <phoneticPr fontId="3"/>
  </si>
  <si>
    <t>cox(4+,4X+)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</si>
</sst>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;[$¥-411]#,##0"/>
  </numFmts>
  <fonts count="12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b/>
      <u/>
      <sz val="11"/>
      <color theme="1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 diagonalUp="1">
      <left/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Up="1">
      <left/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10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5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 shrinkToFit="1"/>
    </xf>
    <xf numFmtId="0" fontId="1" fillId="0" borderId="12" xfId="0" applyFont="1" applyBorder="1" applyAlignment="1">
      <alignment horizontal="right" vertical="center" inden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 applyProtection="1">
      <alignment vertical="center"/>
      <protection locked="0"/>
    </xf>
    <xf numFmtId="176" fontId="0" fillId="0" borderId="15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0" fontId="1" fillId="0" borderId="17" xfId="0" applyFont="1" applyBorder="1" applyAlignment="1">
      <alignment horizontal="right" vertical="center" inden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 applyProtection="1">
      <alignment vertical="center"/>
      <protection locked="0"/>
    </xf>
    <xf numFmtId="176" fontId="0" fillId="0" borderId="20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0" fontId="1" fillId="0" borderId="22" xfId="0" applyFont="1" applyBorder="1" applyAlignment="1">
      <alignment horizontal="right" vertical="center" inden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 applyProtection="1">
      <alignment vertical="center"/>
      <protection locked="0"/>
    </xf>
    <xf numFmtId="176" fontId="0" fillId="0" borderId="25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 applyProtection="1">
      <alignment vertical="center"/>
      <protection locked="0"/>
    </xf>
    <xf numFmtId="176" fontId="0" fillId="0" borderId="28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horizontal="right" vertical="center"/>
    </xf>
    <xf numFmtId="0" fontId="0" fillId="0" borderId="33" xfId="0" applyBorder="1" applyAlignment="1">
      <alignment vertical="center"/>
    </xf>
    <xf numFmtId="176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1" fillId="0" borderId="35" xfId="0" applyFont="1" applyBorder="1" applyAlignment="1">
      <alignment horizontal="right" vertical="center" indent="1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 applyProtection="1">
      <alignment vertical="center"/>
      <protection locked="0"/>
    </xf>
    <xf numFmtId="176" fontId="0" fillId="0" borderId="38" xfId="0" applyNumberFormat="1" applyBorder="1" applyAlignment="1">
      <alignment vertical="center"/>
    </xf>
    <xf numFmtId="176" fontId="0" fillId="0" borderId="39" xfId="0" applyNumberFormat="1" applyBorder="1" applyAlignment="1">
      <alignment vertical="center"/>
    </xf>
    <xf numFmtId="0" fontId="1" fillId="0" borderId="40" xfId="0" applyFont="1" applyBorder="1" applyAlignment="1">
      <alignment horizontal="right" vertical="center" indent="1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 applyProtection="1">
      <alignment vertical="center"/>
      <protection locked="0"/>
    </xf>
    <xf numFmtId="176" fontId="0" fillId="0" borderId="43" xfId="0" applyNumberFormat="1" applyBorder="1" applyAlignment="1">
      <alignment vertical="center"/>
    </xf>
    <xf numFmtId="176" fontId="0" fillId="0" borderId="44" xfId="0" applyNumberFormat="1" applyBorder="1" applyAlignment="1">
      <alignment vertical="center"/>
    </xf>
    <xf numFmtId="0" fontId="6" fillId="0" borderId="0" xfId="0" applyFont="1"/>
    <xf numFmtId="0" fontId="6" fillId="0" borderId="0" xfId="0" applyFont="1"/>
    <xf numFmtId="0" fontId="6" fillId="0" borderId="45" xfId="0" applyFont="1" applyBorder="1" applyAlignment="1">
      <alignment horizontal="center"/>
    </xf>
    <xf numFmtId="0" fontId="7" fillId="0" borderId="45" xfId="0" quotePrefix="1" applyFont="1" applyBorder="1" applyAlignment="1">
      <alignment horizontal="center" wrapText="1"/>
    </xf>
    <xf numFmtId="0" fontId="6" fillId="0" borderId="46" xfId="0" applyFont="1" applyBorder="1"/>
    <xf numFmtId="0" fontId="6" fillId="0" borderId="46" xfId="0" applyFont="1" applyBorder="1" applyAlignment="1">
      <alignment horizontal="center"/>
    </xf>
    <xf numFmtId="0" fontId="7" fillId="0" borderId="46" xfId="0" quotePrefix="1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7" fillId="0" borderId="46" xfId="0" applyFont="1" applyBorder="1" applyAlignment="1">
      <alignment horizontal="center" wrapText="1"/>
    </xf>
    <xf numFmtId="0" fontId="6" fillId="0" borderId="3" xfId="0" applyFont="1" applyBorder="1" applyAlignment="1">
      <alignment horizontal="right" indent="4"/>
    </xf>
    <xf numFmtId="0" fontId="6" fillId="0" borderId="5" xfId="0" applyFont="1" applyBorder="1" applyAlignment="1">
      <alignment horizontal="right" indent="4"/>
    </xf>
    <xf numFmtId="0" fontId="6" fillId="0" borderId="47" xfId="0" applyFont="1" applyBorder="1"/>
    <xf numFmtId="0" fontId="6" fillId="0" borderId="48" xfId="0" applyFont="1" applyBorder="1"/>
    <xf numFmtId="0" fontId="6" fillId="0" borderId="49" xfId="0" applyFont="1" applyBorder="1"/>
    <xf numFmtId="0" fontId="6" fillId="0" borderId="50" xfId="0" applyFont="1" applyBorder="1"/>
    <xf numFmtId="0" fontId="6" fillId="0" borderId="51" xfId="0" applyFont="1" applyBorder="1"/>
    <xf numFmtId="0" fontId="6" fillId="0" borderId="49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53" xfId="0" applyFont="1" applyBorder="1"/>
    <xf numFmtId="0" fontId="8" fillId="0" borderId="46" xfId="0" applyFont="1" applyBorder="1" applyAlignment="1" applyProtection="1">
      <alignment horizontal="center"/>
      <protection locked="0"/>
    </xf>
    <xf numFmtId="0" fontId="8" fillId="0" borderId="47" xfId="0" applyFont="1" applyBorder="1" applyAlignment="1" applyProtection="1">
      <alignment horizontal="center"/>
      <protection locked="0"/>
    </xf>
    <xf numFmtId="0" fontId="6" fillId="0" borderId="46" xfId="0" applyFont="1" applyBorder="1" applyProtection="1">
      <protection locked="0"/>
    </xf>
    <xf numFmtId="0" fontId="7" fillId="0" borderId="46" xfId="0" applyFont="1" applyBorder="1" applyAlignment="1" applyProtection="1">
      <alignment wrapText="1"/>
      <protection locked="0"/>
    </xf>
    <xf numFmtId="0" fontId="6" fillId="0" borderId="4" xfId="0" applyFont="1" applyBorder="1" applyProtection="1">
      <protection locked="0"/>
    </xf>
    <xf numFmtId="0" fontId="6" fillId="0" borderId="47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23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9" fillId="2" borderId="0" xfId="0" applyFont="1" applyFill="1"/>
    <xf numFmtId="0" fontId="0" fillId="0" borderId="57" xfId="0" applyBorder="1" applyAlignment="1">
      <alignment vertical="center"/>
    </xf>
    <xf numFmtId="0" fontId="0" fillId="0" borderId="58" xfId="0" applyBorder="1" applyAlignment="1" applyProtection="1">
      <alignment vertical="center"/>
      <protection locked="0"/>
    </xf>
    <xf numFmtId="176" fontId="0" fillId="0" borderId="58" xfId="0" applyNumberFormat="1" applyBorder="1" applyAlignment="1">
      <alignment vertical="center"/>
    </xf>
    <xf numFmtId="176" fontId="0" fillId="0" borderId="59" xfId="0" applyNumberFormat="1" applyBorder="1" applyAlignment="1">
      <alignment vertical="center"/>
    </xf>
    <xf numFmtId="0" fontId="0" fillId="0" borderId="0" xfId="0" applyAlignment="1">
      <alignment horizontal="distributed" vertical="center"/>
    </xf>
    <xf numFmtId="0" fontId="11" fillId="0" borderId="0" xfId="1" applyFont="1">
      <alignment vertical="center"/>
    </xf>
    <xf numFmtId="0" fontId="6" fillId="0" borderId="0" xfId="0" applyFont="1"/>
    <xf numFmtId="0" fontId="6" fillId="0" borderId="51" xfId="0" applyFont="1" applyBorder="1" applyAlignment="1">
      <alignment wrapText="1"/>
    </xf>
    <xf numFmtId="0" fontId="6" fillId="0" borderId="53" xfId="0" applyFont="1" applyBorder="1" applyAlignment="1">
      <alignment wrapText="1"/>
    </xf>
    <xf numFmtId="0" fontId="6" fillId="0" borderId="51" xfId="0" applyFont="1" applyBorder="1"/>
    <xf numFmtId="0" fontId="6" fillId="0" borderId="53" xfId="0" applyFont="1" applyBorder="1"/>
    <xf numFmtId="0" fontId="6" fillId="0" borderId="50" xfId="0" applyFont="1" applyBorder="1"/>
    <xf numFmtId="0" fontId="6" fillId="0" borderId="52" xfId="0" applyFont="1" applyBorder="1"/>
  </cellXfs>
  <cellStyles count="2">
    <cellStyle name="ハイパーリンク" xfId="1" builtinId="8"/>
    <cellStyle name="標準" xfId="0" builtinId="0"/>
  </cellStyles>
  <dxfs count="14">
    <dxf>
      <fill>
        <patternFill patternType="solid">
          <fgColor auto="1"/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  <bgColor auto="1"/>
        </patternFill>
      </fill>
    </dxf>
    <dxf>
      <fill>
        <patternFill patternType="mediumGray">
          <fgColor theme="5" tint="0.79998168889431442"/>
          <bgColor auto="1"/>
        </patternFill>
      </fill>
    </dxf>
    <dxf>
      <fill>
        <patternFill patternType="mediumGray">
          <fgColor theme="5" tint="0.79998168889431442"/>
          <bgColor auto="1"/>
        </patternFill>
      </fill>
    </dxf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0</xdr:row>
      <xdr:rowOff>38100</xdr:rowOff>
    </xdr:from>
    <xdr:to>
      <xdr:col>8</xdr:col>
      <xdr:colOff>654049</xdr:colOff>
      <xdr:row>9</xdr:row>
      <xdr:rowOff>200024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3476625" y="38100"/>
          <a:ext cx="4711699" cy="3181349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・最初にこのシートに入力してください</a:t>
          </a:r>
          <a:endParaRPr kumimoji="1" lang="en-US" altLang="ja-JP" sz="1100" b="1"/>
        </a:p>
        <a:p>
          <a:r>
            <a:rPr kumimoji="1" lang="ja-JP" altLang="en-US" sz="1100" b="1"/>
            <a:t>・入力項目は、以下の通りです。</a:t>
          </a:r>
          <a:endParaRPr kumimoji="1" lang="en-US" altLang="ja-JP" sz="1100" b="1"/>
        </a:p>
        <a:p>
          <a:r>
            <a:rPr kumimoji="1" lang="ja-JP" altLang="en-US" sz="1100" b="1"/>
            <a:t>　団体名、代表者氏名、</a:t>
          </a:r>
          <a:endParaRPr kumimoji="1" lang="en-US" altLang="ja-JP" sz="1100" b="1"/>
        </a:p>
        <a:p>
          <a:r>
            <a:rPr kumimoji="1" lang="ja-JP" altLang="en-US" sz="1100" b="1"/>
            <a:t>　連絡先（前日までの連絡先）、</a:t>
          </a:r>
          <a:endParaRPr kumimoji="1" lang="en-US" altLang="ja-JP" sz="1100" b="1"/>
        </a:p>
        <a:p>
          <a:r>
            <a:rPr kumimoji="1" lang="ja-JP" altLang="en-US" sz="1100" b="1"/>
            <a:t>　連絡先（当日に連絡可能な携帯電話等）、</a:t>
          </a:r>
          <a:endParaRPr kumimoji="1" lang="en-US" altLang="ja-JP" sz="1100" b="1"/>
        </a:p>
        <a:p>
          <a:r>
            <a:rPr kumimoji="1" lang="ja-JP" altLang="en-US" sz="1100" b="1"/>
            <a:t>　</a:t>
          </a:r>
          <a:r>
            <a:rPr kumimoji="1" lang="en-US" altLang="ja-JP" sz="1100" b="1"/>
            <a:t>e-mail</a:t>
          </a:r>
          <a:r>
            <a:rPr kumimoji="1" lang="ja-JP" altLang="en-US" sz="1100" b="1"/>
            <a:t> アドレス、種目ごとの申込クルー数</a:t>
          </a:r>
          <a:endParaRPr kumimoji="1" lang="en-US" altLang="ja-JP" sz="1100" b="1"/>
        </a:p>
        <a:p>
          <a:r>
            <a:rPr kumimoji="1" lang="ja-JP" altLang="en-US" sz="1100" b="1"/>
            <a:t>・</a:t>
          </a:r>
          <a:r>
            <a:rPr kumimoji="1" lang="ja-JP" altLang="en-US" sz="1100" b="1">
              <a:solidFill>
                <a:srgbClr val="FF0000"/>
              </a:solidFill>
            </a:rPr>
            <a:t>「クルー登録」シートに出漕者の情報を入力してください。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/>
            <a:t>・このファイルで、３０クルーまで申し込みできます。</a:t>
          </a:r>
          <a:endParaRPr kumimoji="1" lang="en-US" altLang="ja-JP" sz="1100" b="1"/>
        </a:p>
        <a:p>
          <a:r>
            <a:rPr kumimoji="1" lang="ja-JP" altLang="en-US" sz="1100" b="1"/>
            <a:t>　３０を超える場合は、ファイルを別に作成してください。</a:t>
          </a:r>
          <a:endParaRPr kumimoji="1" lang="en-US" altLang="ja-JP" sz="1100" b="1"/>
        </a:p>
        <a:p>
          <a:r>
            <a:rPr kumimoji="1" lang="ja-JP" altLang="en-US" sz="1100" b="1"/>
            <a:t>・ファイル名は”戸田レガッタ申込</a:t>
          </a:r>
          <a:r>
            <a:rPr kumimoji="1" lang="en-US" altLang="ja-JP" sz="1100" b="1"/>
            <a:t>(</a:t>
          </a:r>
          <a:r>
            <a:rPr kumimoji="1" lang="ja-JP" altLang="en-US" sz="1100" b="1"/>
            <a:t>○○○</a:t>
          </a:r>
          <a:r>
            <a:rPr kumimoji="1" lang="en-US" altLang="ja-JP" sz="1100" b="1"/>
            <a:t>)"</a:t>
          </a:r>
          <a:r>
            <a:rPr kumimoji="1" lang="ja-JP" altLang="en-US" sz="1100" b="1"/>
            <a:t>としてください。</a:t>
          </a:r>
          <a:endParaRPr kumimoji="1" lang="en-US" altLang="ja-JP" sz="1100" b="1"/>
        </a:p>
        <a:p>
          <a:r>
            <a:rPr kumimoji="1" lang="ja-JP" altLang="en-US" sz="1100" b="1"/>
            <a:t>　○○○は、団体名に置き換えてください（略称可）</a:t>
          </a:r>
          <a:endParaRPr kumimoji="1" lang="en-US" altLang="ja-JP" sz="1100" b="1"/>
        </a:p>
        <a:p>
          <a:r>
            <a:rPr kumimoji="1" lang="ja-JP" altLang="en-US" sz="1100" b="1"/>
            <a:t>　一団体で複数ファイルがある場合は、</a:t>
          </a:r>
          <a:endParaRPr kumimoji="1" lang="en-US" altLang="ja-JP" sz="1100" b="1"/>
        </a:p>
        <a:p>
          <a:r>
            <a:rPr kumimoji="1" lang="ja-JP" altLang="en-US" sz="1100" b="1"/>
            <a:t>　団体名の後に適宜 番号を振ってください。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showGridLines="0" workbookViewId="0">
      <selection activeCell="L11" sqref="L11"/>
    </sheetView>
  </sheetViews>
  <sheetFormatPr defaultRowHeight="18.75"/>
  <cols>
    <col min="2" max="2" width="35.875" customWidth="1"/>
  </cols>
  <sheetData>
    <row r="1" spans="1:7" ht="24">
      <c r="A1" s="1" t="s">
        <v>61</v>
      </c>
      <c r="B1" s="2" t="s">
        <v>19</v>
      </c>
    </row>
    <row r="2" spans="1:7">
      <c r="A2" s="3" t="s">
        <v>0</v>
      </c>
      <c r="B2" s="4" t="s">
        <v>62</v>
      </c>
    </row>
    <row r="3" spans="1:7">
      <c r="A3" s="97" t="s">
        <v>59</v>
      </c>
      <c r="B3" s="98" t="s">
        <v>60</v>
      </c>
    </row>
    <row r="4" spans="1:7" ht="32.1" customHeight="1">
      <c r="A4" s="6" t="s">
        <v>1</v>
      </c>
      <c r="B4" s="7"/>
    </row>
    <row r="5" spans="1:7" ht="32.1" customHeight="1">
      <c r="A5" s="8" t="s">
        <v>2</v>
      </c>
      <c r="B5" s="9"/>
    </row>
    <row r="6" spans="1:7" ht="32.1" customHeight="1">
      <c r="A6" s="8" t="s">
        <v>3</v>
      </c>
      <c r="B6" s="9"/>
    </row>
    <row r="7" spans="1:7" ht="32.1" customHeight="1">
      <c r="A7" s="10" t="s">
        <v>4</v>
      </c>
      <c r="B7" s="9"/>
    </row>
    <row r="8" spans="1:7" ht="32.1" customHeight="1">
      <c r="A8" s="11" t="s">
        <v>5</v>
      </c>
      <c r="B8" s="12"/>
    </row>
    <row r="9" spans="1:7">
      <c r="A9" s="5"/>
      <c r="B9" s="5"/>
    </row>
    <row r="10" spans="1:7" ht="19.5" thickBot="1"/>
    <row r="11" spans="1:7" ht="37.5">
      <c r="A11" s="13" t="s">
        <v>6</v>
      </c>
      <c r="B11" s="14" t="s">
        <v>7</v>
      </c>
      <c r="C11" s="15"/>
      <c r="D11" s="16" t="s">
        <v>8</v>
      </c>
      <c r="E11" s="17"/>
      <c r="F11" s="18" t="s">
        <v>9</v>
      </c>
    </row>
    <row r="12" spans="1:7">
      <c r="A12" s="31">
        <v>1</v>
      </c>
      <c r="B12" s="32" t="s">
        <v>10</v>
      </c>
      <c r="C12" s="33" t="s">
        <v>11</v>
      </c>
      <c r="D12" s="34"/>
      <c r="E12" s="35">
        <f>D12*F12</f>
        <v>0</v>
      </c>
      <c r="F12" s="36">
        <v>25000</v>
      </c>
      <c r="G12" t="s">
        <v>38</v>
      </c>
    </row>
    <row r="13" spans="1:7">
      <c r="A13" s="19">
        <v>2</v>
      </c>
      <c r="B13" s="20" t="s">
        <v>12</v>
      </c>
      <c r="C13" s="21" t="s">
        <v>11</v>
      </c>
      <c r="D13" s="22"/>
      <c r="E13" s="23">
        <f t="shared" ref="E13:E30" si="0">D13*F13</f>
        <v>0</v>
      </c>
      <c r="F13" s="24">
        <v>20000</v>
      </c>
      <c r="G13" t="s">
        <v>63</v>
      </c>
    </row>
    <row r="14" spans="1:7">
      <c r="A14" s="19">
        <v>3</v>
      </c>
      <c r="B14" s="20" t="s">
        <v>21</v>
      </c>
      <c r="C14" s="21" t="s">
        <v>11</v>
      </c>
      <c r="D14" s="22"/>
      <c r="E14" s="23">
        <f t="shared" si="0"/>
        <v>0</v>
      </c>
      <c r="F14" s="24">
        <v>20000</v>
      </c>
      <c r="G14" t="s">
        <v>39</v>
      </c>
    </row>
    <row r="15" spans="1:7">
      <c r="A15" s="19">
        <v>4</v>
      </c>
      <c r="B15" s="20" t="s">
        <v>20</v>
      </c>
      <c r="C15" s="21" t="s">
        <v>11</v>
      </c>
      <c r="D15" s="22"/>
      <c r="E15" s="23">
        <f t="shared" si="0"/>
        <v>0</v>
      </c>
      <c r="F15" s="24">
        <v>10000</v>
      </c>
      <c r="G15" t="s">
        <v>40</v>
      </c>
    </row>
    <row r="16" spans="1:7">
      <c r="A16" s="19">
        <v>5</v>
      </c>
      <c r="B16" s="20" t="s">
        <v>14</v>
      </c>
      <c r="C16" s="21" t="s">
        <v>11</v>
      </c>
      <c r="D16" s="22"/>
      <c r="E16" s="23">
        <f t="shared" si="0"/>
        <v>0</v>
      </c>
      <c r="F16" s="24">
        <v>10000</v>
      </c>
      <c r="G16" t="s">
        <v>41</v>
      </c>
    </row>
    <row r="17" spans="1:7">
      <c r="A17" s="25">
        <v>6</v>
      </c>
      <c r="B17" s="26" t="s">
        <v>15</v>
      </c>
      <c r="C17" s="27" t="s">
        <v>11</v>
      </c>
      <c r="D17" s="28"/>
      <c r="E17" s="29">
        <f t="shared" si="0"/>
        <v>0</v>
      </c>
      <c r="F17" s="30">
        <v>5000</v>
      </c>
      <c r="G17" t="s">
        <v>42</v>
      </c>
    </row>
    <row r="18" spans="1:7">
      <c r="A18" s="31">
        <v>7</v>
      </c>
      <c r="B18" s="32" t="s">
        <v>22</v>
      </c>
      <c r="C18" s="33" t="s">
        <v>11</v>
      </c>
      <c r="D18" s="34"/>
      <c r="E18" s="35">
        <f t="shared" si="0"/>
        <v>0</v>
      </c>
      <c r="F18" s="36">
        <v>20000</v>
      </c>
      <c r="G18" t="s">
        <v>43</v>
      </c>
    </row>
    <row r="19" spans="1:7">
      <c r="A19" s="19">
        <v>8</v>
      </c>
      <c r="B19" s="20" t="s">
        <v>23</v>
      </c>
      <c r="C19" s="21" t="s">
        <v>11</v>
      </c>
      <c r="D19" s="22"/>
      <c r="E19" s="23">
        <f t="shared" si="0"/>
        <v>0</v>
      </c>
      <c r="F19" s="24">
        <v>10000</v>
      </c>
      <c r="G19" t="s">
        <v>44</v>
      </c>
    </row>
    <row r="20" spans="1:7" ht="19.5" thickBot="1">
      <c r="A20" s="47">
        <v>9</v>
      </c>
      <c r="B20" s="48" t="s">
        <v>24</v>
      </c>
      <c r="C20" s="49" t="s">
        <v>11</v>
      </c>
      <c r="D20" s="50"/>
      <c r="E20" s="51">
        <f t="shared" ref="E20" si="1">D20*F20</f>
        <v>0</v>
      </c>
      <c r="F20" s="52">
        <v>5000</v>
      </c>
      <c r="G20" t="s">
        <v>45</v>
      </c>
    </row>
    <row r="21" spans="1:7" ht="19.5" thickBot="1">
      <c r="A21" s="47">
        <v>10</v>
      </c>
      <c r="B21" s="48" t="s">
        <v>17</v>
      </c>
      <c r="C21" s="93"/>
      <c r="D21" s="94"/>
      <c r="E21" s="95"/>
      <c r="F21" s="96"/>
      <c r="G21" t="s">
        <v>47</v>
      </c>
    </row>
    <row r="22" spans="1:7">
      <c r="A22" s="53">
        <v>11</v>
      </c>
      <c r="B22" s="54" t="s">
        <v>10</v>
      </c>
      <c r="C22" s="55" t="s">
        <v>16</v>
      </c>
      <c r="D22" s="56"/>
      <c r="E22" s="57">
        <f t="shared" si="0"/>
        <v>0</v>
      </c>
      <c r="F22" s="58">
        <v>25000</v>
      </c>
      <c r="G22" t="s">
        <v>46</v>
      </c>
    </row>
    <row r="23" spans="1:7">
      <c r="A23" s="19">
        <v>12</v>
      </c>
      <c r="B23" s="20" t="s">
        <v>17</v>
      </c>
      <c r="C23" s="37"/>
      <c r="D23" s="38"/>
      <c r="E23" s="39"/>
      <c r="F23" s="40"/>
      <c r="G23" t="s">
        <v>47</v>
      </c>
    </row>
    <row r="24" spans="1:7">
      <c r="A24" s="19">
        <v>13</v>
      </c>
      <c r="B24" s="20" t="s">
        <v>13</v>
      </c>
      <c r="C24" s="21" t="s">
        <v>16</v>
      </c>
      <c r="D24" s="22"/>
      <c r="E24" s="23">
        <f t="shared" si="0"/>
        <v>0</v>
      </c>
      <c r="F24" s="24">
        <v>20000</v>
      </c>
      <c r="G24" t="s">
        <v>48</v>
      </c>
    </row>
    <row r="25" spans="1:7">
      <c r="A25" s="19">
        <v>14</v>
      </c>
      <c r="B25" s="20" t="s">
        <v>20</v>
      </c>
      <c r="C25" s="21" t="s">
        <v>16</v>
      </c>
      <c r="D25" s="22"/>
      <c r="E25" s="23">
        <f t="shared" si="0"/>
        <v>0</v>
      </c>
      <c r="F25" s="24">
        <v>10000</v>
      </c>
      <c r="G25" t="s">
        <v>49</v>
      </c>
    </row>
    <row r="26" spans="1:7">
      <c r="A26" s="19">
        <v>15</v>
      </c>
      <c r="B26" s="20" t="s">
        <v>14</v>
      </c>
      <c r="C26" s="21" t="s">
        <v>16</v>
      </c>
      <c r="D26" s="22"/>
      <c r="E26" s="23">
        <f t="shared" si="0"/>
        <v>0</v>
      </c>
      <c r="F26" s="24">
        <v>10000</v>
      </c>
      <c r="G26" t="s">
        <v>50</v>
      </c>
    </row>
    <row r="27" spans="1:7">
      <c r="A27" s="25">
        <v>16</v>
      </c>
      <c r="B27" s="26" t="s">
        <v>15</v>
      </c>
      <c r="C27" s="27" t="s">
        <v>16</v>
      </c>
      <c r="D27" s="28"/>
      <c r="E27" s="29">
        <f t="shared" si="0"/>
        <v>0</v>
      </c>
      <c r="F27" s="30">
        <v>5000</v>
      </c>
      <c r="G27" t="s">
        <v>51</v>
      </c>
    </row>
    <row r="28" spans="1:7">
      <c r="A28" s="31">
        <v>17</v>
      </c>
      <c r="B28" s="32" t="s">
        <v>25</v>
      </c>
      <c r="C28" s="33" t="s">
        <v>16</v>
      </c>
      <c r="D28" s="34"/>
      <c r="E28" s="35">
        <f t="shared" si="0"/>
        <v>0</v>
      </c>
      <c r="F28" s="36">
        <v>20000</v>
      </c>
      <c r="G28" t="s">
        <v>52</v>
      </c>
    </row>
    <row r="29" spans="1:7">
      <c r="A29" s="19">
        <v>18</v>
      </c>
      <c r="B29" s="20" t="s">
        <v>26</v>
      </c>
      <c r="C29" s="21" t="s">
        <v>16</v>
      </c>
      <c r="D29" s="22"/>
      <c r="E29" s="23">
        <f t="shared" si="0"/>
        <v>0</v>
      </c>
      <c r="F29" s="24">
        <v>10000</v>
      </c>
      <c r="G29" t="s">
        <v>53</v>
      </c>
    </row>
    <row r="30" spans="1:7">
      <c r="A30" s="25">
        <v>19</v>
      </c>
      <c r="B30" s="26" t="s">
        <v>24</v>
      </c>
      <c r="C30" s="27" t="s">
        <v>16</v>
      </c>
      <c r="D30" s="28"/>
      <c r="E30" s="29">
        <f t="shared" si="0"/>
        <v>0</v>
      </c>
      <c r="F30" s="30">
        <v>5000</v>
      </c>
      <c r="G30" t="s">
        <v>54</v>
      </c>
    </row>
    <row r="31" spans="1:7" ht="19.5" thickBot="1">
      <c r="A31" s="41"/>
      <c r="B31" s="42"/>
      <c r="C31" s="43" t="s">
        <v>18</v>
      </c>
      <c r="D31" s="44">
        <f>SUM(D12:D22,D24:D30)</f>
        <v>0</v>
      </c>
      <c r="E31" s="45">
        <f>SUM(E12:E30)</f>
        <v>0</v>
      </c>
      <c r="F31" s="46"/>
    </row>
  </sheetData>
  <sheetProtection sheet="1" objects="1" scenarios="1"/>
  <phoneticPr fontId="3"/>
  <conditionalFormatting sqref="B4:B8">
    <cfRule type="containsBlanks" dxfId="13" priority="4">
      <formula>LEN(TRIM(B4))=0</formula>
    </cfRule>
  </conditionalFormatting>
  <conditionalFormatting sqref="D12:D19 D26:D30 D21:D24">
    <cfRule type="containsBlanks" dxfId="12" priority="3">
      <formula>LEN(TRIM(D12))=0</formula>
    </cfRule>
  </conditionalFormatting>
  <conditionalFormatting sqref="D25">
    <cfRule type="containsBlanks" dxfId="11" priority="2">
      <formula>LEN(TRIM(D25))=0</formula>
    </cfRule>
  </conditionalFormatting>
  <conditionalFormatting sqref="D20">
    <cfRule type="containsBlanks" dxfId="10" priority="1">
      <formula>LEN(TRIM(D20))=0</formula>
    </cfRule>
  </conditionalFormatting>
  <hyperlinks>
    <hyperlink ref="B3" r:id="rId1" xr:uid="{00000000-0004-0000-0000-000000000000}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4" orientation="landscape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showGridLines="0" tabSelected="1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E19" sqref="E19"/>
    </sheetView>
  </sheetViews>
  <sheetFormatPr defaultColWidth="0" defaultRowHeight="16.5"/>
  <cols>
    <col min="1" max="1" width="9.25" style="59" bestFit="1" customWidth="1"/>
    <col min="2" max="2" width="6" style="59" customWidth="1"/>
    <col min="3" max="3" width="9" style="59" customWidth="1"/>
    <col min="4" max="18" width="12.125" style="59" customWidth="1"/>
    <col min="19" max="19" width="9" style="59" customWidth="1"/>
    <col min="20" max="16384" width="9" style="59" hidden="1"/>
  </cols>
  <sheetData>
    <row r="1" spans="1:20">
      <c r="A1" s="59" t="str">
        <f>大会申込!A1</f>
        <v>第71回</v>
      </c>
      <c r="B1" s="59" t="str">
        <f>大会申込!B1</f>
        <v>戸田レガッタ 申込</v>
      </c>
    </row>
    <row r="2" spans="1:20">
      <c r="A2" s="59" t="s">
        <v>27</v>
      </c>
      <c r="B2" s="99" t="str">
        <f>IF(大会申込!B4&gt;0,大会申込!B4,"")</f>
        <v/>
      </c>
      <c r="C2" s="99"/>
      <c r="D2" s="99"/>
    </row>
    <row r="3" spans="1:20">
      <c r="F3" s="92" t="s">
        <v>58</v>
      </c>
      <c r="G3" s="92"/>
      <c r="H3" s="92"/>
      <c r="I3" s="92"/>
    </row>
    <row r="4" spans="1:20">
      <c r="A4" s="71"/>
      <c r="B4" s="72"/>
      <c r="C4" s="72"/>
      <c r="D4" s="72"/>
      <c r="E4" s="75" t="s">
        <v>55</v>
      </c>
      <c r="F4" s="61" t="s">
        <v>31</v>
      </c>
      <c r="G4" s="62" t="s">
        <v>34</v>
      </c>
      <c r="H4" s="85"/>
      <c r="I4" s="86"/>
      <c r="J4" s="86"/>
      <c r="K4" s="86"/>
      <c r="L4" s="86"/>
      <c r="M4" s="86"/>
      <c r="N4" s="86"/>
      <c r="O4" s="86"/>
      <c r="P4" s="86"/>
      <c r="Q4" s="86"/>
      <c r="R4" s="87"/>
    </row>
    <row r="5" spans="1:20">
      <c r="A5" s="73"/>
      <c r="B5" s="74"/>
      <c r="C5" s="74"/>
      <c r="D5" s="74"/>
      <c r="E5" s="76" t="s">
        <v>56</v>
      </c>
      <c r="F5" s="64" t="s">
        <v>31</v>
      </c>
      <c r="G5" s="65" t="s">
        <v>35</v>
      </c>
      <c r="H5" s="88"/>
      <c r="I5" s="89"/>
      <c r="J5" s="89"/>
      <c r="K5" s="89"/>
      <c r="L5" s="89"/>
      <c r="M5" s="89"/>
      <c r="N5" s="90"/>
      <c r="O5" s="64"/>
      <c r="P5" s="88"/>
      <c r="Q5" s="89"/>
      <c r="R5" s="91"/>
    </row>
    <row r="6" spans="1:20" ht="18.75" customHeight="1">
      <c r="A6" s="104" t="s">
        <v>37</v>
      </c>
      <c r="B6" s="100" t="s">
        <v>36</v>
      </c>
      <c r="C6" s="102" t="s">
        <v>28</v>
      </c>
      <c r="D6" s="102" t="s">
        <v>29</v>
      </c>
      <c r="E6" s="76" t="s">
        <v>64</v>
      </c>
      <c r="F6" s="64" t="s">
        <v>57</v>
      </c>
      <c r="G6" s="65">
        <v>3</v>
      </c>
      <c r="H6" s="67">
        <v>2</v>
      </c>
      <c r="I6" s="67" t="s">
        <v>35</v>
      </c>
      <c r="J6" s="64" t="s">
        <v>65</v>
      </c>
      <c r="K6" s="88"/>
      <c r="L6" s="89"/>
      <c r="M6" s="89"/>
      <c r="N6" s="90"/>
      <c r="O6" s="64"/>
      <c r="P6" s="64"/>
      <c r="Q6" s="88"/>
      <c r="R6" s="91"/>
    </row>
    <row r="7" spans="1:20">
      <c r="A7" s="105"/>
      <c r="B7" s="101"/>
      <c r="C7" s="103"/>
      <c r="D7" s="103"/>
      <c r="E7" s="77" t="s">
        <v>30</v>
      </c>
      <c r="F7" s="64" t="s">
        <v>31</v>
      </c>
      <c r="G7" s="65">
        <v>7</v>
      </c>
      <c r="H7" s="67">
        <v>6</v>
      </c>
      <c r="I7" s="65">
        <v>5</v>
      </c>
      <c r="J7" s="67">
        <v>4</v>
      </c>
      <c r="K7" s="65">
        <v>3</v>
      </c>
      <c r="L7" s="67">
        <v>2</v>
      </c>
      <c r="M7" s="64" t="s">
        <v>35</v>
      </c>
      <c r="N7" s="64" t="s">
        <v>32</v>
      </c>
      <c r="O7" s="64" t="s">
        <v>33</v>
      </c>
      <c r="P7" s="64" t="s">
        <v>33</v>
      </c>
      <c r="Q7" s="64" t="s">
        <v>33</v>
      </c>
      <c r="R7" s="66" t="s">
        <v>33</v>
      </c>
    </row>
    <row r="8" spans="1:20">
      <c r="A8" s="68">
        <v>1</v>
      </c>
      <c r="B8" s="78"/>
      <c r="C8" s="63" t="str">
        <f>IF(B8&gt;0,VLOOKUP(B8,大会申込!$A$12:$G$30,7),"")</f>
        <v/>
      </c>
      <c r="D8" s="80"/>
      <c r="E8" s="80"/>
      <c r="F8" s="80"/>
      <c r="G8" s="81"/>
      <c r="H8" s="80"/>
      <c r="I8" s="80"/>
      <c r="J8" s="80"/>
      <c r="K8" s="80"/>
      <c r="L8" s="80"/>
      <c r="M8" s="80"/>
      <c r="N8" s="80"/>
      <c r="O8" s="80"/>
      <c r="P8" s="80"/>
      <c r="Q8" s="80"/>
      <c r="R8" s="82"/>
      <c r="T8" s="59">
        <f>VALUE(IF(B8&gt;0,RIGHT(B8,1),0))</f>
        <v>0</v>
      </c>
    </row>
    <row r="9" spans="1:20">
      <c r="A9" s="68">
        <v>2</v>
      </c>
      <c r="B9" s="78"/>
      <c r="C9" s="63" t="str">
        <f>IF(B9&gt;0,VLOOKUP(B9,大会申込!$A$12:$G$30,7),"")</f>
        <v/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2"/>
      <c r="T9" s="60">
        <f t="shared" ref="T9:T37" si="0">VALUE(IF(B9&gt;0,RIGHT(B9,1),0))</f>
        <v>0</v>
      </c>
    </row>
    <row r="10" spans="1:20">
      <c r="A10" s="68">
        <v>3</v>
      </c>
      <c r="B10" s="78"/>
      <c r="C10" s="63" t="str">
        <f>IF(B10&gt;0,VLOOKUP(B10,大会申込!$A$12:$G$30,7),"")</f>
        <v/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2"/>
      <c r="T10" s="60">
        <f t="shared" si="0"/>
        <v>0</v>
      </c>
    </row>
    <row r="11" spans="1:20">
      <c r="A11" s="68">
        <v>4</v>
      </c>
      <c r="B11" s="78"/>
      <c r="C11" s="63" t="str">
        <f>IF(B11&gt;0,VLOOKUP(B11,大会申込!$A$12:$G$30,7),"")</f>
        <v/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2"/>
      <c r="T11" s="60">
        <f t="shared" si="0"/>
        <v>0</v>
      </c>
    </row>
    <row r="12" spans="1:20">
      <c r="A12" s="68">
        <v>5</v>
      </c>
      <c r="B12" s="78"/>
      <c r="C12" s="63" t="str">
        <f>IF(B12&gt;0,VLOOKUP(B12,大会申込!$A$12:$G$30,7),"")</f>
        <v/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2"/>
      <c r="T12" s="60">
        <f t="shared" si="0"/>
        <v>0</v>
      </c>
    </row>
    <row r="13" spans="1:20">
      <c r="A13" s="68">
        <v>6</v>
      </c>
      <c r="B13" s="78"/>
      <c r="C13" s="63" t="str">
        <f>IF(B13&gt;0,VLOOKUP(B13,大会申込!$A$12:$G$30,7),"")</f>
        <v/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2"/>
      <c r="T13" s="60">
        <f t="shared" si="0"/>
        <v>0</v>
      </c>
    </row>
    <row r="14" spans="1:20">
      <c r="A14" s="68">
        <v>7</v>
      </c>
      <c r="B14" s="78"/>
      <c r="C14" s="63" t="str">
        <f>IF(B14&gt;0,VLOOKUP(B14,大会申込!$A$12:$G$30,7),"")</f>
        <v/>
      </c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2"/>
      <c r="T14" s="60">
        <f t="shared" si="0"/>
        <v>0</v>
      </c>
    </row>
    <row r="15" spans="1:20">
      <c r="A15" s="68">
        <v>8</v>
      </c>
      <c r="B15" s="78"/>
      <c r="C15" s="63" t="str">
        <f>IF(B15&gt;0,VLOOKUP(B15,大会申込!$A$12:$G$30,7),"")</f>
        <v/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2"/>
      <c r="T15" s="60">
        <f t="shared" si="0"/>
        <v>0</v>
      </c>
    </row>
    <row r="16" spans="1:20">
      <c r="A16" s="68">
        <v>9</v>
      </c>
      <c r="B16" s="78"/>
      <c r="C16" s="63" t="str">
        <f>IF(B16&gt;0,VLOOKUP(B16,大会申込!$A$12:$G$30,7),"")</f>
        <v/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2"/>
      <c r="T16" s="60">
        <f t="shared" si="0"/>
        <v>0</v>
      </c>
    </row>
    <row r="17" spans="1:20">
      <c r="A17" s="68">
        <v>10</v>
      </c>
      <c r="B17" s="78"/>
      <c r="C17" s="63" t="str">
        <f>IF(B17&gt;0,VLOOKUP(B17,大会申込!$A$12:$G$30,7),"")</f>
        <v/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2"/>
      <c r="T17" s="60">
        <f t="shared" si="0"/>
        <v>0</v>
      </c>
    </row>
    <row r="18" spans="1:20">
      <c r="A18" s="68">
        <v>11</v>
      </c>
      <c r="B18" s="78"/>
      <c r="C18" s="63" t="str">
        <f>IF(B18&gt;0,VLOOKUP(B18,大会申込!$A$12:$G$30,7),"")</f>
        <v/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2"/>
      <c r="T18" s="60">
        <f t="shared" si="0"/>
        <v>0</v>
      </c>
    </row>
    <row r="19" spans="1:20">
      <c r="A19" s="68">
        <v>12</v>
      </c>
      <c r="B19" s="78"/>
      <c r="C19" s="63" t="str">
        <f>IF(B19&gt;0,VLOOKUP(B19,大会申込!$A$12:$G$30,7),"")</f>
        <v/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2"/>
      <c r="T19" s="60">
        <f t="shared" si="0"/>
        <v>0</v>
      </c>
    </row>
    <row r="20" spans="1:20">
      <c r="A20" s="68">
        <v>13</v>
      </c>
      <c r="B20" s="78"/>
      <c r="C20" s="63" t="str">
        <f>IF(B20&gt;0,VLOOKUP(B20,大会申込!$A$12:$G$30,7),"")</f>
        <v/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2"/>
      <c r="T20" s="60">
        <f t="shared" si="0"/>
        <v>0</v>
      </c>
    </row>
    <row r="21" spans="1:20">
      <c r="A21" s="68">
        <v>14</v>
      </c>
      <c r="B21" s="78"/>
      <c r="C21" s="63" t="str">
        <f>IF(B21&gt;0,VLOOKUP(B21,大会申込!$A$12:$G$30,7),"")</f>
        <v/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2"/>
      <c r="T21" s="60">
        <f t="shared" si="0"/>
        <v>0</v>
      </c>
    </row>
    <row r="22" spans="1:20">
      <c r="A22" s="68">
        <v>15</v>
      </c>
      <c r="B22" s="78"/>
      <c r="C22" s="63" t="str">
        <f>IF(B22&gt;0,VLOOKUP(B22,大会申込!$A$12:$G$30,7),"")</f>
        <v/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2"/>
      <c r="T22" s="60">
        <f t="shared" si="0"/>
        <v>0</v>
      </c>
    </row>
    <row r="23" spans="1:20">
      <c r="A23" s="68">
        <v>16</v>
      </c>
      <c r="B23" s="78"/>
      <c r="C23" s="63" t="str">
        <f>IF(B23&gt;0,VLOOKUP(B23,大会申込!$A$12:$G$30,7),"")</f>
        <v/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2"/>
      <c r="T23" s="60">
        <f t="shared" si="0"/>
        <v>0</v>
      </c>
    </row>
    <row r="24" spans="1:20">
      <c r="A24" s="68">
        <v>17</v>
      </c>
      <c r="B24" s="78"/>
      <c r="C24" s="63" t="str">
        <f>IF(B24&gt;0,VLOOKUP(B24,大会申込!$A$12:$G$30,7),"")</f>
        <v/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2"/>
      <c r="T24" s="60">
        <f t="shared" si="0"/>
        <v>0</v>
      </c>
    </row>
    <row r="25" spans="1:20">
      <c r="A25" s="68">
        <v>18</v>
      </c>
      <c r="B25" s="78"/>
      <c r="C25" s="63" t="str">
        <f>IF(B25&gt;0,VLOOKUP(B25,大会申込!$A$12:$G$30,7),"")</f>
        <v/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2"/>
      <c r="T25" s="60">
        <f t="shared" si="0"/>
        <v>0</v>
      </c>
    </row>
    <row r="26" spans="1:20">
      <c r="A26" s="68">
        <v>19</v>
      </c>
      <c r="B26" s="78"/>
      <c r="C26" s="63" t="str">
        <f>IF(B26&gt;0,VLOOKUP(B26,大会申込!$A$12:$G$30,7),"")</f>
        <v/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2"/>
      <c r="T26" s="60">
        <f t="shared" si="0"/>
        <v>0</v>
      </c>
    </row>
    <row r="27" spans="1:20">
      <c r="A27" s="68">
        <v>20</v>
      </c>
      <c r="B27" s="78"/>
      <c r="C27" s="63" t="str">
        <f>IF(B27&gt;0,VLOOKUP(B27,大会申込!$A$12:$G$30,7),"")</f>
        <v/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2"/>
      <c r="T27" s="60">
        <f t="shared" si="0"/>
        <v>0</v>
      </c>
    </row>
    <row r="28" spans="1:20">
      <c r="A28" s="68">
        <v>21</v>
      </c>
      <c r="B28" s="78"/>
      <c r="C28" s="63" t="str">
        <f>IF(B28&gt;0,VLOOKUP(B28,大会申込!$A$12:$G$30,7),"")</f>
        <v/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2"/>
      <c r="T28" s="60">
        <f t="shared" si="0"/>
        <v>0</v>
      </c>
    </row>
    <row r="29" spans="1:20">
      <c r="A29" s="68">
        <v>22</v>
      </c>
      <c r="B29" s="78"/>
      <c r="C29" s="63" t="str">
        <f>IF(B29&gt;0,VLOOKUP(B29,大会申込!$A$12:$G$30,7),"")</f>
        <v/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2"/>
      <c r="T29" s="60">
        <f t="shared" si="0"/>
        <v>0</v>
      </c>
    </row>
    <row r="30" spans="1:20">
      <c r="A30" s="68">
        <v>23</v>
      </c>
      <c r="B30" s="78"/>
      <c r="C30" s="63" t="str">
        <f>IF(B30&gt;0,VLOOKUP(B30,大会申込!$A$12:$G$30,7),"")</f>
        <v/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2"/>
      <c r="T30" s="60">
        <f t="shared" si="0"/>
        <v>0</v>
      </c>
    </row>
    <row r="31" spans="1:20">
      <c r="A31" s="68">
        <v>24</v>
      </c>
      <c r="B31" s="78"/>
      <c r="C31" s="63" t="str">
        <f>IF(B31&gt;0,VLOOKUP(B31,大会申込!$A$12:$G$30,7),"")</f>
        <v/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2"/>
      <c r="T31" s="60">
        <f t="shared" si="0"/>
        <v>0</v>
      </c>
    </row>
    <row r="32" spans="1:20">
      <c r="A32" s="68">
        <v>25</v>
      </c>
      <c r="B32" s="78"/>
      <c r="C32" s="63" t="str">
        <f>IF(B32&gt;0,VLOOKUP(B32,大会申込!$A$12:$G$30,7),"")</f>
        <v/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2"/>
      <c r="T32" s="60">
        <f t="shared" si="0"/>
        <v>0</v>
      </c>
    </row>
    <row r="33" spans="1:20">
      <c r="A33" s="68">
        <v>26</v>
      </c>
      <c r="B33" s="78"/>
      <c r="C33" s="63" t="str">
        <f>IF(B33&gt;0,VLOOKUP(B33,大会申込!$A$12:$G$30,7),"")</f>
        <v/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2"/>
      <c r="T33" s="60">
        <f t="shared" si="0"/>
        <v>0</v>
      </c>
    </row>
    <row r="34" spans="1:20">
      <c r="A34" s="68">
        <v>27</v>
      </c>
      <c r="B34" s="78"/>
      <c r="C34" s="63" t="str">
        <f>IF(B34&gt;0,VLOOKUP(B34,大会申込!$A$12:$G$30,7),"")</f>
        <v/>
      </c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2"/>
      <c r="T34" s="60">
        <f t="shared" si="0"/>
        <v>0</v>
      </c>
    </row>
    <row r="35" spans="1:20">
      <c r="A35" s="68">
        <v>28</v>
      </c>
      <c r="B35" s="78"/>
      <c r="C35" s="63" t="str">
        <f>IF(B35&gt;0,VLOOKUP(B35,大会申込!$A$12:$G$30,7),"")</f>
        <v/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2"/>
      <c r="T35" s="60">
        <f t="shared" si="0"/>
        <v>0</v>
      </c>
    </row>
    <row r="36" spans="1:20">
      <c r="A36" s="68">
        <v>29</v>
      </c>
      <c r="B36" s="78"/>
      <c r="C36" s="63" t="str">
        <f>IF(B36&gt;0,VLOOKUP(B36,大会申込!$A$12:$G$30,7),"")</f>
        <v/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2"/>
      <c r="T36" s="60">
        <f t="shared" si="0"/>
        <v>0</v>
      </c>
    </row>
    <row r="37" spans="1:20">
      <c r="A37" s="69">
        <v>30</v>
      </c>
      <c r="B37" s="79"/>
      <c r="C37" s="70" t="str">
        <f>IF(B37&gt;0,VLOOKUP(B37,大会申込!$A$12:$G$30,7),"")</f>
        <v/>
      </c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4"/>
      <c r="T37" s="60">
        <f t="shared" si="0"/>
        <v>0</v>
      </c>
    </row>
  </sheetData>
  <sheetProtection sheet="1" objects="1" scenarios="1"/>
  <sortState ref="G4:J7">
    <sortCondition ref="J7"/>
  </sortState>
  <mergeCells count="5">
    <mergeCell ref="B2:D2"/>
    <mergeCell ref="B6:B7"/>
    <mergeCell ref="C6:C7"/>
    <mergeCell ref="D6:D7"/>
    <mergeCell ref="A6:A7"/>
  </mergeCells>
  <phoneticPr fontId="3"/>
  <conditionalFormatting sqref="B8:B37 D8:R37">
    <cfRule type="containsBlanks" dxfId="9" priority="12">
      <formula>LEN(TRIM(B8))=0</formula>
    </cfRule>
  </conditionalFormatting>
  <conditionalFormatting sqref="H8:R37">
    <cfRule type="expression" dxfId="8" priority="10" stopIfTrue="1">
      <formula>$T8=9</formula>
    </cfRule>
    <cfRule type="expression" dxfId="7" priority="11" stopIfTrue="1">
      <formula>$T8=6</formula>
    </cfRule>
  </conditionalFormatting>
  <conditionalFormatting sqref="H8:N37 P8:R37">
    <cfRule type="expression" dxfId="6" priority="7" stopIfTrue="1">
      <formula>AND(4&lt;=$T8,$T8&lt;=5)</formula>
    </cfRule>
  </conditionalFormatting>
  <conditionalFormatting sqref="H8:N37 P8:R37">
    <cfRule type="expression" dxfId="5" priority="6" stopIfTrue="1">
      <formula>$T8=8</formula>
    </cfRule>
  </conditionalFormatting>
  <conditionalFormatting sqref="K8:N37 Q8:R37">
    <cfRule type="expression" dxfId="4" priority="5" stopIfTrue="1">
      <formula>$T8=7</formula>
    </cfRule>
    <cfRule type="expression" dxfId="3" priority="3" stopIfTrue="1">
      <formula>AND(2&lt;=$B8,$B8&lt;=3)</formula>
    </cfRule>
  </conditionalFormatting>
  <conditionalFormatting sqref="K8:N37 Q8:R37">
    <cfRule type="expression" dxfId="2" priority="4" stopIfTrue="1">
      <formula>$B8=13</formula>
    </cfRule>
  </conditionalFormatting>
  <conditionalFormatting sqref="D8:R37">
    <cfRule type="expression" dxfId="1" priority="2" stopIfTrue="1">
      <formula>$B8=12</formula>
    </cfRule>
  </conditionalFormatting>
  <conditionalFormatting sqref="J8:J37">
    <cfRule type="expression" dxfId="0" priority="1" stopIfTrue="1">
      <formula>$B8=3</formula>
    </cfRule>
  </conditionalFormatting>
  <dataValidations count="2">
    <dataValidation type="whole" imeMode="off" allowBlank="1" showInputMessage="1" showErrorMessage="1" sqref="B8:B37" xr:uid="{00000000-0002-0000-0100-000000000000}">
      <formula1>1</formula1>
      <formula2>19</formula2>
    </dataValidation>
    <dataValidation imeMode="on" allowBlank="1" showInputMessage="1" showErrorMessage="1" sqref="E8:R37 D8:D37" xr:uid="{00000000-0002-0000-0100-000001000000}"/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大会申込</vt:lpstr>
      <vt:lpstr>クルー登録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User</cp:lastModifiedBy>
  <cp:lastPrinted>2020-02-25T03:31:20Z</cp:lastPrinted>
  <dcterms:created xsi:type="dcterms:W3CDTF">2015-06-05T18:19:34Z</dcterms:created>
  <dcterms:modified xsi:type="dcterms:W3CDTF">2021-03-30T08:53:11Z</dcterms:modified>
</cp:coreProperties>
</file>